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Income Generator - Table 1 - T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<sst xmlns="http://schemas.openxmlformats.org/spreadsheetml/2006/main" count="32" uniqueCount="32">
  <si>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Xocai Income Estimator</t>
  </si>
  <si>
    <t>Month</t>
  </si>
  <si>
    <t>People</t>
  </si>
  <si>
    <t>Act BV Left*</t>
  </si>
  <si>
    <t>Act BV Right*</t>
  </si>
  <si>
    <t>AS BV Left*</t>
  </si>
  <si>
    <t>AS BV Right*</t>
  </si>
  <si>
    <t>Infinity Bonus</t>
  </si>
  <si>
    <t>Quick Check</t>
  </si>
  <si>
    <t>X Bonus</t>
  </si>
  <si>
    <t>EGB</t>
  </si>
  <si>
    <t>Total</t>
  </si>
  <si>
    <t>4 mo. Total</t>
  </si>
  <si>
    <t>Total in 6 mos.</t>
  </si>
  <si>
    <t xml:space="preserve">Assumptions
</t>
  </si>
  <si>
    <t>Notes:</t>
  </si>
  <si>
    <t>You sponsor</t>
  </si>
  <si>
    <t>* Model will default balance left and right teams even with odd number.  BV does not flush as long as Distributor remains on autoship.</t>
  </si>
  <si>
    <t>That each sponsor</t>
  </si>
  <si>
    <t>Infinity Bonus does not pay out until 1 distributor is personally sponsored on each leg and the weakest leg has a minimum of $500 BV.</t>
  </si>
  <si>
    <t xml:space="preserve">Boxes to Start
</t>
  </si>
  <si>
    <t xml:space="preserve">Infinity Bonus maximum payout is $42,000 per month ($10,000/wk). </t>
  </si>
  <si>
    <t xml:space="preserve">Auto-ship Boxes
</t>
  </si>
  <si>
    <t>Quick Checks only paid on activations with autoship.</t>
  </si>
  <si>
    <t xml:space="preserve">BV per Box
</t>
  </si>
  <si>
    <t>EGB will not be earned until you reach the Executive Rank.</t>
  </si>
  <si>
    <t>EGB%</t>
  </si>
  <si>
    <t>Bronze+ EGB will be higher.</t>
  </si>
  <si>
    <t>EGB maximum payout is $420,000 per month ($100,000/wk)</t>
  </si>
  <si>
    <t>Income Generator is for illustration purposes only.  Your actual results are not implied nor guaranteed.</t>
  </si>
  <si>
    <t>Actual income may vary based on timing, activity and retention of people you sponsor.</t>
  </si>
  <si>
    <t>Instructions:  Only change the purple numbers in the gray shaded boxes under Assumptions...How will you build your Xocai income?</t>
  </si>
</sst>
</file>

<file path=xl/styles.xml><?xml version="1.0" encoding="utf-8"?>
<styleSheet xmlns="http://schemas.openxmlformats.org/spreadsheetml/2006/main">
  <numFmts count="1">
    <numFmt numFmtId="59" formatCode="$#,##0"/>
  </numFmts>
  <fonts count="7">
    <font>
      <sz val="11"/>
      <color indexed="8"/>
      <name val="Helvetica Neue"/>
      <family val="0"/>
    </font>
    <font>
      <sz val="15"/>
      <color indexed="9"/>
      <name val="Helvetica"/>
      <family val="0"/>
    </font>
    <font>
      <sz val="18"/>
      <color indexed="10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14"/>
      <name val="Helvetica Neue"/>
      <family val="0"/>
    </font>
    <font>
      <b/>
      <i/>
      <sz val="10"/>
      <color indexed="15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medium">
        <color indexed="9"/>
      </left>
      <right>
        <color indexed="12"/>
      </right>
      <top style="medium">
        <color indexed="9"/>
      </top>
      <bottom>
        <color indexed="12"/>
      </bottom>
    </border>
    <border>
      <left>
        <color indexed="12"/>
      </left>
      <right>
        <color indexed="12"/>
      </right>
      <top style="medium">
        <color indexed="9"/>
      </top>
      <bottom>
        <color indexed="12"/>
      </bottom>
    </border>
    <border>
      <left>
        <color indexed="12"/>
      </left>
      <right style="medium">
        <color indexed="9"/>
      </right>
      <top style="medium">
        <color indexed="9"/>
      </top>
      <bottom>
        <color indexed="12"/>
      </bottom>
    </border>
    <border>
      <left style="medium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medium">
        <color indexed="9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17"/>
      </bottom>
    </border>
    <border>
      <left>
        <color indexed="12"/>
      </left>
      <right style="medium">
        <color indexed="9"/>
      </right>
      <top>
        <color indexed="12"/>
      </top>
      <bottom style="thin">
        <color indexed="17"/>
      </bottom>
    </border>
    <border>
      <left style="medium">
        <color indexed="9"/>
      </left>
      <right>
        <color indexed="12"/>
      </right>
      <top>
        <color indexed="12"/>
      </top>
      <bottom style="medium">
        <color indexed="9"/>
      </bottom>
    </border>
    <border>
      <left>
        <color indexed="12"/>
      </left>
      <right>
        <color indexed="12"/>
      </right>
      <top>
        <color indexed="12"/>
      </top>
      <bottom style="medium">
        <color indexed="9"/>
      </bottom>
    </border>
    <border>
      <left>
        <color indexed="12"/>
      </left>
      <right style="thin">
        <color indexed="17"/>
      </right>
      <top style="thin">
        <color indexed="17"/>
      </top>
      <bottom style="medium">
        <color indexed="9"/>
      </bottom>
    </border>
    <border>
      <left style="thin">
        <color indexed="17"/>
      </left>
      <right style="medium">
        <color indexed="9"/>
      </right>
      <top style="thin">
        <color indexed="17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right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top"/>
    </xf>
    <xf numFmtId="1" fontId="3" fillId="4" borderId="0" xfId="0" applyNumberFormat="1" applyFont="1" applyFill="1" applyBorder="1" applyAlignment="1">
      <alignment horizontal="center" vertical="top"/>
    </xf>
    <xf numFmtId="3" fontId="3" fillId="4" borderId="0" xfId="0" applyNumberFormat="1" applyFont="1" applyFill="1" applyBorder="1" applyAlignment="1">
      <alignment vertical="top"/>
    </xf>
    <xf numFmtId="59" fontId="3" fillId="4" borderId="0" xfId="0" applyNumberFormat="1" applyFont="1" applyFill="1" applyBorder="1" applyAlignment="1">
      <alignment vertical="top"/>
    </xf>
    <xf numFmtId="59" fontId="3" fillId="4" borderId="0" xfId="0" applyNumberFormat="1" applyFont="1" applyFill="1" applyBorder="1" applyAlignment="1">
      <alignment horizontal="right" vertical="top"/>
    </xf>
    <xf numFmtId="59" fontId="4" fillId="4" borderId="0" xfId="0" applyNumberFormat="1" applyFont="1" applyFill="1" applyBorder="1" applyAlignment="1">
      <alignment vertical="top"/>
    </xf>
    <xf numFmtId="59" fontId="5" fillId="4" borderId="0" xfId="0" applyNumberFormat="1" applyFont="1" applyFill="1" applyBorder="1" applyAlignment="1">
      <alignment vertical="top"/>
    </xf>
    <xf numFmtId="0" fontId="3" fillId="2" borderId="5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vertical="top"/>
    </xf>
    <xf numFmtId="0" fontId="3" fillId="4" borderId="0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0" fontId="3" fillId="4" borderId="0" xfId="0" applyNumberFormat="1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49" fontId="4" fillId="4" borderId="4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top"/>
    </xf>
    <xf numFmtId="0" fontId="3" fillId="2" borderId="7" xfId="0" applyNumberFormat="1" applyFont="1" applyFill="1" applyBorder="1" applyAlignment="1">
      <alignment vertical="top"/>
    </xf>
    <xf numFmtId="0" fontId="3" fillId="4" borderId="8" xfId="0" applyNumberFormat="1" applyFont="1" applyFill="1" applyBorder="1" applyAlignment="1">
      <alignment vertical="top"/>
    </xf>
    <xf numFmtId="0" fontId="3" fillId="4" borderId="9" xfId="0" applyNumberFormat="1" applyFont="1" applyFill="1" applyBorder="1" applyAlignment="1">
      <alignment vertical="top"/>
    </xf>
    <xf numFmtId="0" fontId="3" fillId="4" borderId="9" xfId="0" applyNumberFormat="1" applyFont="1" applyFill="1" applyBorder="1" applyAlignment="1">
      <alignment horizontal="right" vertical="top"/>
    </xf>
    <xf numFmtId="49" fontId="3" fillId="4" borderId="9" xfId="0" applyNumberFormat="1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vertical="center"/>
    </xf>
    <xf numFmtId="0" fontId="3" fillId="4" borderId="10" xfId="0" applyNumberFormat="1" applyFont="1" applyFill="1" applyBorder="1" applyAlignment="1">
      <alignment vertical="center"/>
    </xf>
    <xf numFmtId="0" fontId="3" fillId="4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366FF"/>
      <rgbColor rgb="00FFFFFF"/>
      <rgbColor rgb="00C0C0C0"/>
      <rgbColor rgb="00E6E6E6"/>
      <rgbColor rgb="00FFFFFF"/>
      <rgbColor rgb="008929A9"/>
      <rgbColor rgb="00B1B1B1"/>
      <rgbColor rgb="00CDCDC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2.19921875" style="1" customWidth="1"/>
    <col min="2" max="2" width="8.69921875" style="1" customWidth="1"/>
    <col min="3" max="11" width="11" style="1" customWidth="1"/>
    <col min="12" max="13" width="11" style="1" hidden="1" customWidth="1"/>
    <col min="14" max="14" width="1.2890625" style="1" customWidth="1"/>
    <col min="15" max="256" width="10.296875" style="1" customWidth="1"/>
  </cols>
  <sheetData>
    <row r="1" spans="1:14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</row>
    <row r="2" spans="1:14" ht="16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/>
      <c r="M2" s="7"/>
      <c r="N2" s="9"/>
    </row>
    <row r="3" spans="1:14" ht="16.5" customHeight="1">
      <c r="A3" s="10">
        <v>1</v>
      </c>
      <c r="B3" s="11">
        <f>B13</f>
        <v>6</v>
      </c>
      <c r="C3" s="12">
        <f>B3/2*($B$15*$B$17)/2</f>
        <v>900</v>
      </c>
      <c r="D3" s="12">
        <f>B3/2*($B$15*$B$17)/2</f>
        <v>900</v>
      </c>
      <c r="E3" s="12">
        <v>0</v>
      </c>
      <c r="F3" s="12">
        <v>0</v>
      </c>
      <c r="G3" s="13">
        <f aca="true" t="shared" si="0" ref="G3:G8">IF(M3&gt;42000,42000,M3)</f>
        <v>90</v>
      </c>
      <c r="H3" s="14">
        <f>($B$15*$B$17)*0.25*$B$3</f>
        <v>900</v>
      </c>
      <c r="I3" s="13">
        <f>$B$3/3*75</f>
        <v>150</v>
      </c>
      <c r="J3" s="13">
        <v>0</v>
      </c>
      <c r="K3" s="15">
        <f aca="true" t="shared" si="1" ref="K3:K8">G3+H3+I3+J3</f>
        <v>1140</v>
      </c>
      <c r="L3" s="16">
        <v>0</v>
      </c>
      <c r="M3" s="16">
        <f>($D$3+$F$3)*10%</f>
        <v>90</v>
      </c>
      <c r="N3" s="17"/>
    </row>
    <row r="4" spans="1:14" ht="16.5" customHeight="1">
      <c r="A4" s="10">
        <v>2</v>
      </c>
      <c r="B4" s="18">
        <f>B3*B14</f>
        <v>36</v>
      </c>
      <c r="C4" s="12">
        <f>B4/2*($B$15*$B$17)/2</f>
        <v>5400</v>
      </c>
      <c r="D4" s="12">
        <f>B4/2*($B$15*$B$17)/2</f>
        <v>5400</v>
      </c>
      <c r="E4" s="12">
        <f>$B3/2*$B$16*$B$17</f>
        <v>300</v>
      </c>
      <c r="F4" s="12">
        <f>$B3/2*$B$16*$B$17</f>
        <v>300</v>
      </c>
      <c r="G4" s="13">
        <f t="shared" si="0"/>
        <v>570</v>
      </c>
      <c r="H4" s="14">
        <v>0</v>
      </c>
      <c r="I4" s="14">
        <v>0</v>
      </c>
      <c r="J4" s="13">
        <f>IF(L4&gt;420000,420000,L4)</f>
        <v>43.2</v>
      </c>
      <c r="K4" s="15">
        <f t="shared" si="1"/>
        <v>613.2</v>
      </c>
      <c r="L4" s="16">
        <f>IF($C$4&gt;2000,($B$3*$G3)*$B18%,0)</f>
        <v>43.2</v>
      </c>
      <c r="M4" s="16">
        <f>($D$4+$F$4)*10%</f>
        <v>570</v>
      </c>
      <c r="N4" s="17"/>
    </row>
    <row r="5" spans="1:14" ht="16.5" customHeight="1">
      <c r="A5" s="10">
        <v>3</v>
      </c>
      <c r="B5" s="18">
        <f>B4*B14</f>
        <v>216</v>
      </c>
      <c r="C5" s="12">
        <f>B5/2*($B$15*$B$17)/2</f>
        <v>32400</v>
      </c>
      <c r="D5" s="12">
        <f>B5/2*($B$15*$B$17)/2</f>
        <v>32400</v>
      </c>
      <c r="E5" s="12">
        <f>$B4/2*$B$16*$B$17+E4</f>
        <v>2100</v>
      </c>
      <c r="F5" s="12">
        <f>$B4/2*$B$16*$B$17+F4</f>
        <v>2100</v>
      </c>
      <c r="G5" s="13">
        <f t="shared" si="0"/>
        <v>3450</v>
      </c>
      <c r="H5" s="14">
        <v>0</v>
      </c>
      <c r="I5" s="14">
        <v>0</v>
      </c>
      <c r="J5" s="13">
        <f>IF(L5&gt;420000,420000,L5)</f>
        <v>1684.8000000000002</v>
      </c>
      <c r="K5" s="15">
        <f t="shared" si="1"/>
        <v>5134.8</v>
      </c>
      <c r="L5" s="16">
        <f>IF($C$5&gt;2000,(($B$4*$G$4)*8%+$J$4),0)</f>
        <v>1684.8000000000002</v>
      </c>
      <c r="M5" s="16">
        <f>($D$5+$F$5)*10%</f>
        <v>3450</v>
      </c>
      <c r="N5" s="17"/>
    </row>
    <row r="6" spans="1:14" ht="16.5" customHeight="1">
      <c r="A6" s="10">
        <v>4</v>
      </c>
      <c r="B6" s="18">
        <f>B5*B14</f>
        <v>1296</v>
      </c>
      <c r="C6" s="12">
        <f>B6/2*($B$15*$B$17)/2</f>
        <v>194400</v>
      </c>
      <c r="D6" s="12">
        <f>B6/2*($B$15*$B$17)/2</f>
        <v>194400</v>
      </c>
      <c r="E6" s="12">
        <f>$B5/2*$B$16*$B$17+E5</f>
        <v>12900</v>
      </c>
      <c r="F6" s="12">
        <f>$B5/2*$B$16*$B$17+F5</f>
        <v>12900</v>
      </c>
      <c r="G6" s="13">
        <f t="shared" si="0"/>
        <v>20730</v>
      </c>
      <c r="H6" s="14">
        <v>0</v>
      </c>
      <c r="I6" s="14">
        <v>0</v>
      </c>
      <c r="J6" s="13">
        <f>IF(L6&gt;420000,420000,L6)</f>
        <v>61300.8</v>
      </c>
      <c r="K6" s="15">
        <f t="shared" si="1"/>
        <v>82030.8</v>
      </c>
      <c r="L6" s="16">
        <f>IF($C$6&gt;2000,(($B$5*$G$5)*8%+$J$5),0)</f>
        <v>61300.8</v>
      </c>
      <c r="M6" s="16">
        <f>($D$6+$F$6)*10%</f>
        <v>20730</v>
      </c>
      <c r="N6" s="17"/>
    </row>
    <row r="7" spans="1:14" ht="16.5" customHeight="1" hidden="1">
      <c r="A7" s="10">
        <v>5</v>
      </c>
      <c r="B7" s="18">
        <f>B6*B14</f>
        <v>7776</v>
      </c>
      <c r="C7" s="12">
        <f>B7/2*($B$15*$B$17)/2</f>
        <v>1166400</v>
      </c>
      <c r="D7" s="12">
        <f>B7/2*($B$15*$B$17)/2</f>
        <v>1166400</v>
      </c>
      <c r="E7" s="12">
        <f>$B6/2*$B$16*$B$17+E6</f>
        <v>77700</v>
      </c>
      <c r="F7" s="12">
        <f>$B6/2*$B$16*$B$17+F6</f>
        <v>77700</v>
      </c>
      <c r="G7" s="13">
        <f t="shared" si="0"/>
        <v>42000</v>
      </c>
      <c r="H7" s="14">
        <v>0</v>
      </c>
      <c r="I7" s="14">
        <v>0</v>
      </c>
      <c r="J7" s="13">
        <f>IF(L7&gt;420000,420000,L7)</f>
        <v>420000</v>
      </c>
      <c r="K7" s="15">
        <f t="shared" si="1"/>
        <v>462000</v>
      </c>
      <c r="L7" s="16">
        <f>IF($C$7&gt;2000,(($B$6*$G$6)*8%+$J$6),0)</f>
        <v>2210587.1999999997</v>
      </c>
      <c r="M7" s="16">
        <f>($D$7+$F$7)*10%</f>
        <v>124410</v>
      </c>
      <c r="N7" s="17"/>
    </row>
    <row r="8" spans="1:14" ht="16.5" customHeight="1" hidden="1">
      <c r="A8" s="10">
        <v>6</v>
      </c>
      <c r="B8" s="18">
        <f>B7*B14</f>
        <v>46656</v>
      </c>
      <c r="C8" s="12">
        <f>B8/2*($B$15*$B$17)/2</f>
        <v>6998400</v>
      </c>
      <c r="D8" s="12">
        <f>B8/2*($B$15*$B$17)/2</f>
        <v>6998400</v>
      </c>
      <c r="E8" s="12">
        <f>$B7/2*$B$16*$B$17+E7</f>
        <v>466500</v>
      </c>
      <c r="F8" s="12">
        <f>$B7/2*$B$16*$B$17+F7</f>
        <v>466500</v>
      </c>
      <c r="G8" s="13">
        <f t="shared" si="0"/>
        <v>42000</v>
      </c>
      <c r="H8" s="14">
        <v>0</v>
      </c>
      <c r="I8" s="14">
        <v>0</v>
      </c>
      <c r="J8" s="13">
        <f>IF(L8&gt;420000,420000,L8)</f>
        <v>420000</v>
      </c>
      <c r="K8" s="15">
        <f t="shared" si="1"/>
        <v>462000</v>
      </c>
      <c r="L8" s="16">
        <f>IF($C$8&gt;2000,(($B$7*$G$7)*8%+$J$7),0)</f>
        <v>26547360</v>
      </c>
      <c r="M8" s="16">
        <f>($D$8+$F$8)*10%</f>
        <v>746490</v>
      </c>
      <c r="N8" s="17"/>
    </row>
    <row r="9" spans="1:14" ht="12.75" customHeight="1">
      <c r="A9" s="19"/>
      <c r="B9" s="20"/>
      <c r="C9" s="20"/>
      <c r="D9" s="21"/>
      <c r="E9" s="20"/>
      <c r="F9" s="20"/>
      <c r="G9" s="20"/>
      <c r="H9" s="22"/>
      <c r="I9" s="20"/>
      <c r="J9" s="23" t="s">
        <v>12</v>
      </c>
      <c r="K9" s="15">
        <f>K3+K4+K5+K6</f>
        <v>88918.8</v>
      </c>
      <c r="L9" s="24"/>
      <c r="M9" s="26"/>
      <c r="N9" s="17"/>
    </row>
    <row r="10" spans="1:14" ht="12.75" hidden="1">
      <c r="A10" s="19"/>
      <c r="B10" s="20"/>
      <c r="C10" s="20"/>
      <c r="D10" s="21"/>
      <c r="E10" s="20"/>
      <c r="F10" s="20"/>
      <c r="G10" s="20"/>
      <c r="H10" s="22"/>
      <c r="I10" s="20"/>
      <c r="J10" s="20" t="s">
        <v>13</v>
      </c>
      <c r="K10" s="13">
        <f>SUM(K3:K8)</f>
        <v>1012918.8</v>
      </c>
      <c r="L10" s="24"/>
      <c r="M10" s="26"/>
      <c r="N10" s="17"/>
    </row>
    <row r="11" spans="1:14" ht="18.75" customHeight="1">
      <c r="A11" s="27"/>
      <c r="B11" s="20"/>
      <c r="C11" s="20"/>
      <c r="D11" s="28"/>
      <c r="E11" s="29"/>
      <c r="F11" s="30"/>
      <c r="G11" s="30"/>
      <c r="H11" s="30"/>
      <c r="I11" s="30"/>
      <c r="J11" s="30"/>
      <c r="K11" s="30"/>
      <c r="L11" s="20"/>
      <c r="M11" s="26"/>
      <c r="N11" s="17"/>
    </row>
    <row r="12" spans="1:14" ht="18.75" customHeight="1">
      <c r="A12" s="27" t="s">
        <v>14</v>
      </c>
      <c r="B12" s="20"/>
      <c r="C12" s="20"/>
      <c r="D12" s="28" t="s">
        <v>15</v>
      </c>
      <c r="E12" s="29"/>
      <c r="F12" s="30"/>
      <c r="G12" s="30"/>
      <c r="H12" s="30"/>
      <c r="I12" s="30"/>
      <c r="J12" s="30"/>
      <c r="K12" s="30"/>
      <c r="L12" s="20"/>
      <c r="M12" s="26"/>
      <c r="N12" s="17"/>
    </row>
    <row r="13" spans="1:14" ht="17.25" customHeight="1">
      <c r="A13" s="31" t="s">
        <v>16</v>
      </c>
      <c r="B13" s="32">
        <v>6</v>
      </c>
      <c r="C13" s="20"/>
      <c r="D13" s="29" t="s">
        <v>17</v>
      </c>
      <c r="E13" s="33"/>
      <c r="F13" s="33"/>
      <c r="G13" s="33"/>
      <c r="H13" s="34"/>
      <c r="I13" s="33"/>
      <c r="J13" s="33"/>
      <c r="K13" s="33"/>
      <c r="L13" s="33"/>
      <c r="M13" s="26"/>
      <c r="N13" s="17"/>
    </row>
    <row r="14" spans="1:14" ht="17.25" customHeight="1">
      <c r="A14" s="31" t="s">
        <v>18</v>
      </c>
      <c r="B14" s="32">
        <v>6</v>
      </c>
      <c r="C14" s="20"/>
      <c r="D14" s="35" t="s">
        <v>19</v>
      </c>
      <c r="E14" s="33"/>
      <c r="F14" s="33"/>
      <c r="G14" s="33"/>
      <c r="H14" s="34"/>
      <c r="I14" s="33"/>
      <c r="J14" s="33"/>
      <c r="K14" s="33"/>
      <c r="L14" s="33"/>
      <c r="M14" s="26"/>
      <c r="N14" s="17"/>
    </row>
    <row r="15" spans="1:14" ht="17.25" customHeight="1">
      <c r="A15" s="31" t="s">
        <v>20</v>
      </c>
      <c r="B15" s="32">
        <v>6</v>
      </c>
      <c r="C15" s="20"/>
      <c r="D15" s="35" t="s">
        <v>21</v>
      </c>
      <c r="E15" s="33"/>
      <c r="F15" s="33"/>
      <c r="G15" s="33"/>
      <c r="H15" s="34"/>
      <c r="I15" s="33"/>
      <c r="J15" s="33"/>
      <c r="K15" s="33"/>
      <c r="L15" s="33"/>
      <c r="M15" s="26"/>
      <c r="N15" s="17"/>
    </row>
    <row r="16" spans="1:14" ht="17.25" customHeight="1">
      <c r="A16" s="31" t="s">
        <v>22</v>
      </c>
      <c r="B16" s="32">
        <v>1</v>
      </c>
      <c r="C16" s="20"/>
      <c r="D16" s="35" t="s">
        <v>23</v>
      </c>
      <c r="E16" s="33"/>
      <c r="F16" s="33"/>
      <c r="G16" s="33"/>
      <c r="H16" s="34"/>
      <c r="I16" s="33"/>
      <c r="J16" s="33"/>
      <c r="K16" s="33"/>
      <c r="L16" s="33"/>
      <c r="M16" s="26"/>
      <c r="N16" s="17"/>
    </row>
    <row r="17" spans="1:14" ht="17.25" customHeight="1">
      <c r="A17" s="31" t="s">
        <v>24</v>
      </c>
      <c r="B17" s="36">
        <v>100</v>
      </c>
      <c r="C17" s="20"/>
      <c r="D17" s="35" t="s">
        <v>25</v>
      </c>
      <c r="E17" s="33"/>
      <c r="F17" s="33"/>
      <c r="G17" s="33"/>
      <c r="H17" s="34"/>
      <c r="I17" s="33"/>
      <c r="J17" s="33"/>
      <c r="K17" s="33"/>
      <c r="L17" s="33"/>
      <c r="M17" s="26"/>
      <c r="N17" s="17"/>
    </row>
    <row r="18" spans="1:14" ht="17.25" customHeight="1">
      <c r="A18" s="31" t="s">
        <v>26</v>
      </c>
      <c r="B18" s="36">
        <v>8</v>
      </c>
      <c r="C18" s="20"/>
      <c r="D18" s="33" t="s">
        <v>27</v>
      </c>
      <c r="E18" s="33"/>
      <c r="F18" s="33"/>
      <c r="G18" s="33"/>
      <c r="H18" s="34"/>
      <c r="I18" s="33"/>
      <c r="J18" s="33"/>
      <c r="K18" s="33"/>
      <c r="L18" s="33"/>
      <c r="M18" s="26"/>
      <c r="N18" s="17"/>
    </row>
    <row r="19" spans="1:14" ht="12.75">
      <c r="A19" s="19"/>
      <c r="B19" s="20"/>
      <c r="C19" s="20"/>
      <c r="D19" s="35" t="s">
        <v>28</v>
      </c>
      <c r="E19" s="33"/>
      <c r="F19" s="33"/>
      <c r="G19" s="33"/>
      <c r="H19" s="34"/>
      <c r="I19" s="33"/>
      <c r="J19" s="33"/>
      <c r="K19" s="33"/>
      <c r="L19" s="33"/>
      <c r="M19" s="26"/>
      <c r="N19" s="17"/>
    </row>
    <row r="20" spans="1:14" ht="20.25" customHeight="1">
      <c r="A20" s="19"/>
      <c r="B20" s="20"/>
      <c r="C20" s="20"/>
      <c r="D20" s="33" t="s">
        <v>29</v>
      </c>
      <c r="E20" s="33"/>
      <c r="F20" s="33"/>
      <c r="G20" s="33"/>
      <c r="H20" s="34"/>
      <c r="I20" s="33"/>
      <c r="J20" s="33"/>
      <c r="K20" s="33"/>
      <c r="L20" s="33"/>
      <c r="M20" s="26"/>
      <c r="N20" s="17"/>
    </row>
    <row r="21" spans="1:14" ht="10.5" customHeight="1">
      <c r="A21" s="19"/>
      <c r="B21" s="20"/>
      <c r="C21" s="20"/>
      <c r="D21" s="30" t="s">
        <v>30</v>
      </c>
      <c r="E21" s="33"/>
      <c r="F21" s="33"/>
      <c r="G21" s="33"/>
      <c r="H21" s="34"/>
      <c r="I21" s="33"/>
      <c r="J21" s="33"/>
      <c r="K21" s="20"/>
      <c r="L21" s="20"/>
      <c r="M21" s="26"/>
      <c r="N21" s="17"/>
    </row>
    <row r="22" spans="1:14" ht="20.25" customHeight="1">
      <c r="A22" s="19"/>
      <c r="B22" s="20"/>
      <c r="C22" s="20"/>
      <c r="D22" s="30"/>
      <c r="E22" s="33"/>
      <c r="F22" s="33"/>
      <c r="G22" s="33"/>
      <c r="H22" s="34"/>
      <c r="I22" s="33"/>
      <c r="J22" s="33"/>
      <c r="K22" s="20"/>
      <c r="L22" s="20"/>
      <c r="M22" s="37"/>
      <c r="N22" s="38"/>
    </row>
    <row r="23" spans="1:14" ht="20.25" customHeight="1">
      <c r="A23" s="39"/>
      <c r="B23" s="40" t="s">
        <v>31</v>
      </c>
      <c r="C23" s="40"/>
      <c r="D23" s="40"/>
      <c r="E23" s="40"/>
      <c r="F23" s="40"/>
      <c r="G23" s="40"/>
      <c r="H23" s="41"/>
      <c r="I23" s="40"/>
      <c r="J23" s="40"/>
      <c r="K23" s="42"/>
      <c r="L23" s="43"/>
      <c r="M23" s="44"/>
      <c r="N23" s="45"/>
    </row>
  </sheetData>
  <mergeCells count="1">
    <mergeCell ref="A1:K1"/>
  </mergeCells>
  <printOptions/>
  <pageMargins left="0.5499999523162842" right="0.5" top="0.7400000095367432" bottom="0.75" header="0.2800000011920929" footer="0.2777777910232544"/>
  <pageSetup firstPageNumber="1" useFirstPageNumber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